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F\ESTADOS\"/>
    </mc:Choice>
  </mc:AlternateContent>
  <xr:revisionPtr revIDLastSave="0" documentId="8_{72814BEA-46C7-4929-8B4B-94A5BF935822}" xr6:coauthVersionLast="47" xr6:coauthVersionMax="47" xr10:uidLastSave="{00000000-0000-0000-0000-000000000000}"/>
  <bookViews>
    <workbookView xWindow="-120" yWindow="-120" windowWidth="29040" windowHeight="15840"/>
  </bookViews>
  <sheets>
    <sheet name="Hoja1" sheetId="1" r:id="rId1"/>
  </sheets>
  <definedNames>
    <definedName name="_xlnm.Print_Area" localSheetId="0">Hoja1!$A$1:$I$141</definedName>
    <definedName name="_xlnm.Print_Titles" localSheetId="0">Hoja1!$1:$6</definedName>
  </definedNames>
  <calcPr calcId="191029" fullCalcOnLoad="1"/>
</workbook>
</file>

<file path=xl/calcChain.xml><?xml version="1.0" encoding="utf-8"?>
<calcChain xmlns="http://schemas.openxmlformats.org/spreadsheetml/2006/main">
  <c r="D47" i="1" l="1"/>
  <c r="C47" i="1"/>
  <c r="I8" i="1"/>
  <c r="I56" i="1"/>
  <c r="I116" i="1"/>
  <c r="H116" i="1"/>
  <c r="I112" i="1"/>
  <c r="H112" i="1"/>
  <c r="I107" i="1"/>
  <c r="I104" i="1"/>
  <c r="H107" i="1"/>
  <c r="H104" i="1"/>
  <c r="I99" i="1"/>
  <c r="I124" i="1"/>
  <c r="I120" i="1"/>
  <c r="H120" i="1"/>
  <c r="D43" i="1"/>
  <c r="C43" i="1"/>
  <c r="D40" i="1"/>
  <c r="C40" i="1"/>
  <c r="H99" i="1"/>
  <c r="H124" i="1"/>
  <c r="I88" i="1"/>
  <c r="H88" i="1"/>
  <c r="I80" i="1"/>
  <c r="H80" i="1"/>
  <c r="I75" i="1"/>
  <c r="H75" i="1"/>
  <c r="I68" i="1"/>
  <c r="H68" i="1"/>
  <c r="I63" i="1"/>
  <c r="H63" i="1"/>
  <c r="I59" i="1"/>
  <c r="I94" i="1"/>
  <c r="H59" i="1"/>
  <c r="H94" i="1"/>
  <c r="I51" i="1"/>
  <c r="H51" i="1"/>
  <c r="I46" i="1"/>
  <c r="H46" i="1"/>
  <c r="I38" i="1"/>
  <c r="H38" i="1"/>
  <c r="I33" i="1"/>
  <c r="H33" i="1"/>
  <c r="I29" i="1"/>
  <c r="H29" i="1"/>
  <c r="I24" i="1"/>
  <c r="H24" i="1"/>
  <c r="I19" i="1"/>
  <c r="H19" i="1"/>
  <c r="H8" i="1"/>
  <c r="H56" i="1"/>
  <c r="H96" i="1"/>
  <c r="H126" i="1"/>
  <c r="D55" i="1"/>
  <c r="C55" i="1"/>
  <c r="C121" i="1"/>
  <c r="D116" i="1"/>
  <c r="C116" i="1"/>
  <c r="D109" i="1"/>
  <c r="C109" i="1"/>
  <c r="D101" i="1"/>
  <c r="C101" i="1"/>
  <c r="D94" i="1"/>
  <c r="C94" i="1"/>
  <c r="D87" i="1"/>
  <c r="C87" i="1"/>
  <c r="D77" i="1"/>
  <c r="C77" i="1"/>
  <c r="D68" i="1"/>
  <c r="C68" i="1"/>
  <c r="D61" i="1"/>
  <c r="C61" i="1"/>
  <c r="D33" i="1"/>
  <c r="C33" i="1"/>
  <c r="D26" i="1"/>
  <c r="C26" i="1"/>
  <c r="C8" i="1"/>
  <c r="D8" i="1"/>
  <c r="D52" i="1"/>
  <c r="D123" i="1"/>
  <c r="D17" i="1"/>
  <c r="C17" i="1"/>
  <c r="C52" i="1"/>
  <c r="C123" i="1"/>
  <c r="D121" i="1"/>
  <c r="I96" i="1"/>
  <c r="I126" i="1"/>
</calcChain>
</file>

<file path=xl/sharedStrings.xml><?xml version="1.0" encoding="utf-8"?>
<sst xmlns="http://schemas.openxmlformats.org/spreadsheetml/2006/main" count="396" uniqueCount="393">
  <si>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</si>
  <si>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</si>
  <si>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</si>
  <si>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</si>
  <si>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</si>
  <si>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</si>
  <si>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</si>
  <si>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</si>
  <si>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</si>
  <si>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</si>
  <si>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</si>
  <si>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</si>
  <si>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</si>
  <si>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</si>
  <si>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</si>
  <si>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</si>
  <si>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</si>
  <si>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</si>
  <si>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</si>
  <si>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</si>
  <si>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</si>
  <si>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</si>
  <si>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</si>
  <si>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</si>
  <si>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</si>
  <si>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</si>
  <si>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</si>
  <si>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</si>
  <si>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</si>
  <si>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</si>
  <si>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</si>
  <si>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</si>
  <si>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</si>
  <si>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</si>
  <si>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</si>
  <si>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</si>
  <si>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</si>
  <si>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</si>
  <si>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</si>
  <si>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</si>
  <si>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</si>
  <si>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</si>
  <si>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</si>
  <si>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</si>
  <si>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</si>
  <si>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</si>
  <si>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</si>
  <si>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</si>
  <si>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</si>
  <si>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</si>
  <si>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</si>
  <si>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</si>
  <si>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</si>
  <si>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</si>
  <si>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</si>
  <si>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</si>
  <si>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</si>
  <si>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</si>
  <si>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</si>
  <si>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</si>
  <si>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</si>
  <si>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</si>
  <si>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</si>
  <si>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</si>
  <si>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</si>
  <si>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</si>
  <si>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</si>
  <si>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</si>
  <si>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</si>
  <si>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</si>
  <si>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</si>
  <si>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</si>
  <si>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</si>
  <si>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</si>
  <si>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</si>
  <si>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</si>
  <si>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</si>
  <si>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</si>
  <si>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</si>
  <si>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</si>
  <si>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</si>
  <si>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</si>
  <si>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</si>
  <si>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</si>
  <si>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</si>
  <si>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</si>
  <si>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</si>
  <si>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</si>
  <si>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</si>
  <si>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</si>
  <si>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</si>
  <si>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</si>
  <si>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</si>
  <si>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</si>
  <si>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</si>
  <si>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</si>
  <si>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</si>
  <si>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</si>
  <si>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</si>
  <si>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</si>
  <si>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</si>
  <si>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</si>
  <si>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</si>
  <si>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</si>
  <si>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</si>
  <si>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</si>
  <si>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</si>
  <si>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</si>
  <si>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</si>
  <si>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</si>
  <si>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</si>
  <si>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</si>
  <si>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</si>
  <si>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</si>
  <si>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</si>
  <si>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</si>
  <si>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</si>
  <si>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</si>
  <si>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</si>
  <si>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</si>
  <si>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</si>
  <si>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</si>
  <si>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</si>
  <si>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</si>
  <si>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</si>
  <si>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</si>
  <si>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</si>
  <si>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</si>
  <si>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</si>
  <si>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</si>
  <si>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</si>
  <si>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</si>
  <si>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</si>
  <si>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</si>
  <si>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</si>
  <si>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</si>
  <si>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</si>
  <si>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</si>
  <si>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</si>
  <si>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</si>
  <si>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</si>
  <si>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</si>
  <si>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</si>
  <si>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</si>
  <si>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</si>
  <si>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</si>
  <si>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</si>
  <si>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</si>
  <si>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</si>
  <si>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</si>
  <si>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</si>
  <si>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</si>
  <si>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</si>
  <si>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</si>
  <si>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</si>
  <si>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</si>
  <si>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</si>
  <si>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</si>
  <si>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</si>
  <si>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</si>
  <si>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</si>
  <si>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</si>
  <si>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</si>
  <si>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</si>
  <si>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</si>
  <si>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</si>
  <si>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</si>
  <si>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</si>
  <si>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</si>
  <si>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</si>
  <si>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</si>
  <si>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</si>
  <si>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</si>
  <si>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</si>
  <si>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</si>
  <si>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</si>
  <si>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</si>
  <si>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</si>
  <si>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</si>
  <si>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</si>
  <si>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</si>
  <si>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</si>
  <si>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</si>
  <si>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</si>
  <si>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</si>
  <si>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</si>
  <si>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</si>
  <si>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</si>
  <si>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</si>
  <si>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</si>
  <si>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</si>
  <si>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</si>
  <si>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</si>
  <si>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</si>
  <si>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</si>
  <si>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</si>
  <si>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</si>
  <si>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</si>
  <si>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</si>
  <si>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</si>
  <si>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</si>
  <si>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</si>
  <si>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</si>
  <si>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</si>
  <si>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</si>
  <si>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</si>
  <si>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</si>
  <si>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</si>
  <si>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</si>
  <si>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</si>
  <si>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</si>
  <si>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</si>
  <si>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</si>
  <si>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</si>
  <si>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</si>
  <si>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</si>
  <si>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</si>
  <si>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</si>
  <si>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</si>
  <si>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</si>
  <si>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</si>
  <si>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</si>
  <si>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</si>
  <si>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</si>
  <si>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</si>
  <si>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</si>
  <si>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</si>
  <si>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</si>
  <si>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</si>
  <si>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</si>
  <si>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</si>
  <si>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</si>
  <si>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</si>
  <si>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</si>
  <si>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</si>
  <si>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</si>
  <si>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</si>
  <si>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</si>
  <si>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</si>
  <si>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</si>
  <si>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</si>
  <si>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</si>
  <si>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</si>
  <si>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</si>
  <si>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</si>
  <si>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</si>
  <si>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</si>
  <si>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</si>
  <si>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</si>
  <si>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</si>
  <si>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</si>
  <si>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</si>
  <si>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</si>
  <si>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</si>
  <si>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</si>
  <si>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</si>
  <si>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</si>
  <si>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</si>
  <si>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</si>
  <si>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</si>
  <si>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</si>
  <si>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</si>
  <si>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</si>
  <si>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</si>
  <si>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</si>
  <si>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</si>
  <si>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</si>
  <si>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</si>
  <si>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</si>
  <si>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</si>
  <si>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</si>
  <si>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</si>
  <si>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</si>
  <si>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</si>
  <si>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</si>
  <si>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</si>
  <si>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</si>
  <si>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</si>
  <si>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</si>
  <si>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</si>
  <si>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</si>
  <si>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</si>
  <si>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</si>
  <si>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</si>
  <si>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</si>
  <si>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</si>
  <si>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</si>
  <si>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</si>
  <si>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</si>
  <si>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</si>
  <si>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</si>
  <si>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</si>
  <si>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</si>
  <si>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</si>
  <si>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</si>
  <si>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</si>
  <si>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</si>
  <si>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</si>
  <si>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</si>
  <si>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</si>
  <si>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</si>
  <si>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</si>
  <si>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</si>
  <si>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</si>
  <si>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</si>
  <si>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</si>
  <si>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</si>
  <si>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</si>
  <si>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</si>
  <si>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</si>
  <si>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</si>
  <si>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</si>
  <si>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</si>
  <si>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</si>
  <si>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</si>
  <si>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</si>
  <si>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</si>
  <si>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</si>
  <si>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</si>
  <si>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</si>
  <si>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</si>
  <si>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</si>
  <si>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</si>
  <si>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</si>
  <si>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</si>
  <si>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</si>
  <si>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</si>
  <si>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</si>
  <si>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</si>
  <si>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</si>
  <si>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</si>
  <si>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</si>
  <si>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</si>
  <si>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</si>
  <si>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</si>
  <si>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</si>
  <si>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</si>
  <si>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</si>
  <si>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</si>
  <si>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</si>
  <si>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</si>
  <si>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</si>
  <si>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</si>
  <si>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</si>
  <si>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</si>
  <si>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</si>
  <si>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</si>
  <si>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</si>
  <si>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</si>
  <si>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</si>
  <si>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</si>
  <si>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</si>
  <si>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</si>
  <si>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</si>
  <si>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</si>
  <si>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</si>
  <si>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</si>
  <si>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</si>
  <si>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</si>
  <si>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</si>
  <si>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</si>
  <si>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</si>
  <si>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</si>
  <si>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</si>
  <si>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</si>
  <si>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</si>
  <si>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</si>
  <si>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</si>
  <si>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</si>
  <si>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</si>
  <si>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</si>
  <si>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</si>
  <si>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</si>
  <si>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</si>
  <si>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</si>
  <si>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</si>
  <si>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</si>
  <si>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</si>
  <si>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</si>
  <si>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</si>
  <si>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</si>
  <si>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</si>
  <si>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</si>
  <si>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</si>
  <si>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</si>
  <si>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</si>
  <si>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</si>
  <si>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TOTAL DEL ACTIVO</t>
  </si>
  <si>
    <t>ENTE</t>
  </si>
  <si>
    <t>ADQUISICION CON FONDOS DE TERCEROS</t>
  </si>
  <si>
    <t>Año 2020</t>
  </si>
  <si>
    <t>Año 2019</t>
  </si>
  <si>
    <t>AL  30 DE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</si>
</sst>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i/>
      <u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8"/>
      <color theme="1"/>
      <name val="C39HrP24DhTt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2" borderId="0" xfId="0" applyFont="1" applyFill="1" applyBorder="1" applyAlignment="1">
      <alignment vertical="center" wrapText="1"/>
    </xf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7" fillId="2" borderId="3" xfId="0" applyFont="1" applyFill="1" applyBorder="1" applyAlignment="1">
      <alignment horizontal="center" vertical="center" wrapText="1"/>
    </xf>
    <xf numFmtId="0" fontId="3" fillId="0" borderId="0" xfId="0" applyFont="1" applyBorder="1"/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8" fillId="0" borderId="0" xfId="0" applyFont="1" applyBorder="1"/>
    <xf numFmtId="0" fontId="3" fillId="0" borderId="4" xfId="0" applyFont="1" applyBorder="1"/>
    <xf numFmtId="0" fontId="3" fillId="0" borderId="5" xfId="0" applyFont="1" applyBorder="1"/>
    <xf numFmtId="0" fontId="8" fillId="0" borderId="5" xfId="0" applyFont="1" applyBorder="1"/>
    <xf numFmtId="0" fontId="3" fillId="3" borderId="6" xfId="0" applyFont="1" applyFill="1" applyBorder="1"/>
    <xf numFmtId="0" fontId="3" fillId="3" borderId="7" xfId="0" applyFont="1" applyFill="1" applyBorder="1"/>
    <xf numFmtId="0" fontId="7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vertical="center" wrapText="1"/>
    </xf>
    <xf numFmtId="0" fontId="3" fillId="3" borderId="10" xfId="0" applyFont="1" applyFill="1" applyBorder="1"/>
    <xf numFmtId="164" fontId="1" fillId="3" borderId="2" xfId="0" applyNumberFormat="1" applyFont="1" applyFill="1" applyBorder="1"/>
    <xf numFmtId="164" fontId="1" fillId="0" borderId="0" xfId="0" applyNumberFormat="1" applyFont="1" applyFill="1" applyAlignment="1">
      <alignment horizontal="center"/>
    </xf>
    <xf numFmtId="164" fontId="7" fillId="3" borderId="9" xfId="0" applyNumberFormat="1" applyFont="1" applyFill="1" applyBorder="1" applyAlignment="1">
      <alignment horizontal="center"/>
    </xf>
    <xf numFmtId="164" fontId="7" fillId="3" borderId="11" xfId="0" applyNumberFormat="1" applyFont="1" applyFill="1" applyBorder="1" applyAlignment="1">
      <alignment horizontal="center"/>
    </xf>
    <xf numFmtId="164" fontId="3" fillId="0" borderId="0" xfId="0" applyNumberFormat="1" applyFont="1" applyBorder="1"/>
    <xf numFmtId="164" fontId="3" fillId="0" borderId="12" xfId="0" applyNumberFormat="1" applyFont="1" applyBorder="1"/>
    <xf numFmtId="164" fontId="3" fillId="0" borderId="5" xfId="0" applyNumberFormat="1" applyFont="1" applyBorder="1"/>
    <xf numFmtId="164" fontId="3" fillId="0" borderId="13" xfId="0" applyNumberFormat="1" applyFont="1" applyBorder="1"/>
    <xf numFmtId="164" fontId="3" fillId="0" borderId="0" xfId="0" applyNumberFormat="1" applyFont="1"/>
    <xf numFmtId="164" fontId="1" fillId="3" borderId="14" xfId="0" applyNumberFormat="1" applyFont="1" applyFill="1" applyBorder="1"/>
    <xf numFmtId="164" fontId="7" fillId="0" borderId="0" xfId="0" applyNumberFormat="1" applyFont="1" applyBorder="1"/>
    <xf numFmtId="164" fontId="7" fillId="0" borderId="12" xfId="0" applyNumberFormat="1" applyFont="1" applyBorder="1"/>
    <xf numFmtId="164" fontId="9" fillId="0" borderId="0" xfId="0" applyNumberFormat="1" applyFont="1" applyBorder="1"/>
    <xf numFmtId="164" fontId="9" fillId="0" borderId="12" xfId="0" applyNumberFormat="1" applyFont="1" applyBorder="1"/>
    <xf numFmtId="164" fontId="8" fillId="0" borderId="0" xfId="0" applyNumberFormat="1" applyFont="1" applyBorder="1"/>
    <xf numFmtId="164" fontId="8" fillId="0" borderId="12" xfId="0" applyNumberFormat="1" applyFont="1" applyBorder="1"/>
    <xf numFmtId="164" fontId="8" fillId="0" borderId="15" xfId="0" applyNumberFormat="1" applyFont="1" applyBorder="1"/>
    <xf numFmtId="164" fontId="8" fillId="0" borderId="16" xfId="0" applyNumberFormat="1" applyFont="1" applyBorder="1"/>
    <xf numFmtId="164" fontId="7" fillId="0" borderId="9" xfId="0" applyNumberFormat="1" applyFont="1" applyBorder="1"/>
    <xf numFmtId="164" fontId="7" fillId="0" borderId="11" xfId="0" applyNumberFormat="1" applyFont="1" applyBorder="1"/>
    <xf numFmtId="0" fontId="3" fillId="3" borderId="12" xfId="0" applyFont="1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2" fontId="1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42" fontId="11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596265</xdr:colOff>
      <xdr:row>130</xdr:row>
      <xdr:rowOff>0</xdr:rowOff>
    </xdr:from>
    <xdr:to>
      <xdr:col>6</xdr:col>
      <xdr:colOff>3316237</xdr:colOff>
      <xdr:row>130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id="{35316278-EE25-4940-9882-2994CCB3EB08}"/>
            </a:ext>
          </a:extLst>
        </xdr:cNvPr>
        <xdr:cNvCxnSpPr/>
      </xdr:nvCxnSpPr>
      <xdr:spPr>
        <a:xfrm>
          <a:off x="8058150" y="19316700"/>
          <a:ext cx="2712509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851535</xdr:colOff>
      <xdr:row>130</xdr:row>
      <xdr:rowOff>0</xdr:rowOff>
    </xdr:from>
    <xdr:to>
      <xdr:col>1</xdr:col>
      <xdr:colOff>3676233</xdr:colOff>
      <xdr:row>130</xdr:row>
      <xdr:rowOff>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F32F4F01-307B-4963-9765-B8697426A9EF}"/>
            </a:ext>
          </a:extLst>
        </xdr:cNvPr>
        <xdr:cNvCxnSpPr/>
      </xdr:nvCxnSpPr>
      <xdr:spPr>
        <a:xfrm>
          <a:off x="1323975" y="19002375"/>
          <a:ext cx="281728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1"/>
  <sheetViews>
    <sheetView tabSelected="1" topLeftCell="C103" zoomScaleNormal="100" workbookViewId="0">
      <selection activeCell="M131" sqref="M131"/>
    </sheetView>
  </sheetViews>
  <sheetFormatPr baseColWidth="10" defaultRowHeight="11.25"/>
  <cols>
    <col min="1" max="1" width="7" style="2" customWidth="1"/>
    <col min="2" max="2" width="67.5703125" style="2" customWidth="1"/>
    <col min="3" max="4" width="14.7109375" style="30" customWidth="1"/>
    <col min="5" max="5" width="0.7109375" style="2" customWidth="1"/>
    <col min="6" max="6" width="7.140625" style="2" customWidth="1"/>
    <col min="7" max="7" width="57.85546875" style="2" customWidth="1"/>
    <col min="8" max="9" width="14.7109375" style="30" customWidth="1"/>
    <col min="10" max="16384" width="11.42578125" style="2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8.75">
      <c r="A2" s="49" t="s">
        <v>388</v>
      </c>
      <c r="B2" s="50"/>
      <c r="C2" s="50"/>
      <c r="D2" s="50"/>
      <c r="E2" s="50"/>
      <c r="F2" s="50"/>
      <c r="G2" s="50"/>
      <c r="H2" s="50"/>
      <c r="I2" s="51"/>
    </row>
    <row r="3" spans="1:9" ht="18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8.7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390</v>
      </c>
      <c r="D6" s="25" t="s">
        <v>391</v>
      </c>
      <c r="E6" s="21"/>
      <c r="F6" s="19" t="s">
        <v>385</v>
      </c>
      <c r="G6" s="20" t="s">
        <v>193</v>
      </c>
      <c r="H6" s="24" t="s">
        <v>390</v>
      </c>
      <c r="I6" s="25" t="s">
        <v>391</v>
      </c>
    </row>
    <row r="7" spans="1:9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>
      <c r="A8" s="9" t="s">
        <v>2</v>
      </c>
      <c r="B8" s="3" t="s">
        <v>3</v>
      </c>
      <c r="C8" s="40">
        <f>SUM(C9:C15)</f>
        <v>1336213.8899999999</v>
      </c>
      <c r="D8" s="41">
        <f>SUM(D9:D15)</f>
        <v>23558.870000000003</v>
      </c>
      <c r="E8" s="17"/>
      <c r="F8" s="9" t="s">
        <v>195</v>
      </c>
      <c r="G8" s="3" t="s">
        <v>196</v>
      </c>
      <c r="H8" s="40">
        <f>SUM(H9:H17)</f>
        <v>13400.419999999998</v>
      </c>
      <c r="I8" s="41">
        <f>SUM(I9:I17)</f>
        <v>8236.48</v>
      </c>
    </row>
    <row r="9" spans="1:9">
      <c r="A9" s="11" t="s">
        <v>4</v>
      </c>
      <c r="B9" s="4" t="s">
        <v>5</v>
      </c>
      <c r="C9" s="26">
        <v>10246.99</v>
      </c>
      <c r="D9" s="27">
        <v>-1933.71</v>
      </c>
      <c r="E9" s="17"/>
      <c r="F9" s="11" t="s">
        <v>197</v>
      </c>
      <c r="G9" s="4" t="s">
        <v>198</v>
      </c>
      <c r="H9" s="26">
        <v>0</v>
      </c>
      <c r="I9" s="27">
        <v>0</v>
      </c>
    </row>
    <row r="10" spans="1:9">
      <c r="A10" s="11" t="s">
        <v>6</v>
      </c>
      <c r="B10" s="4" t="s">
        <v>7</v>
      </c>
      <c r="C10" s="26">
        <v>1325966.8999999999</v>
      </c>
      <c r="D10" s="27">
        <v>25492.58</v>
      </c>
      <c r="E10" s="17"/>
      <c r="F10" s="11" t="s">
        <v>199</v>
      </c>
      <c r="G10" s="4" t="s">
        <v>200</v>
      </c>
      <c r="H10" s="26">
        <v>3183.12</v>
      </c>
      <c r="I10" s="27">
        <v>-689.9</v>
      </c>
    </row>
    <row r="11" spans="1:9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>
      <c r="A12" s="11" t="s">
        <v>10</v>
      </c>
      <c r="B12" s="4" t="s">
        <v>11</v>
      </c>
      <c r="C12" s="26">
        <v>0</v>
      </c>
      <c r="D12" s="27">
        <v>0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0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>
      <c r="A15" s="11" t="s">
        <v>16</v>
      </c>
      <c r="B15" s="4" t="s">
        <v>17</v>
      </c>
      <c r="C15" s="26">
        <v>0</v>
      </c>
      <c r="D15" s="27">
        <v>0</v>
      </c>
      <c r="E15" s="17"/>
      <c r="F15" s="11" t="s">
        <v>209</v>
      </c>
      <c r="G15" s="4" t="s">
        <v>210</v>
      </c>
      <c r="H15" s="26">
        <v>0</v>
      </c>
      <c r="I15" s="27">
        <v>0</v>
      </c>
    </row>
    <row r="16" spans="1:9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>
      <c r="A17" s="9" t="s">
        <v>18</v>
      </c>
      <c r="B17" s="3" t="s">
        <v>19</v>
      </c>
      <c r="C17" s="40">
        <f>SUM(C18:C24)</f>
        <v>15117</v>
      </c>
      <c r="D17" s="41">
        <f>SUM(D18:D24)</f>
        <v>9983</v>
      </c>
      <c r="E17" s="17"/>
      <c r="F17" s="11" t="s">
        <v>213</v>
      </c>
      <c r="G17" s="4" t="s">
        <v>214</v>
      </c>
      <c r="H17" s="26">
        <v>10217.299999999999</v>
      </c>
      <c r="I17" s="27">
        <v>8926.3799999999992</v>
      </c>
    </row>
    <row r="18" spans="1:9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>
      <c r="A19" s="11" t="s">
        <v>22</v>
      </c>
      <c r="B19" s="4" t="s">
        <v>23</v>
      </c>
      <c r="C19" s="26">
        <v>117</v>
      </c>
      <c r="D19" s="27">
        <v>-17</v>
      </c>
      <c r="E19" s="17"/>
      <c r="F19" s="9" t="s">
        <v>215</v>
      </c>
      <c r="G19" s="3" t="s">
        <v>216</v>
      </c>
      <c r="H19" s="40">
        <f>SUM(H20:H22)</f>
        <v>10000</v>
      </c>
      <c r="I19" s="41">
        <f>SUM(I20:I22)</f>
        <v>0</v>
      </c>
    </row>
    <row r="20" spans="1:9">
      <c r="A20" s="11" t="s">
        <v>24</v>
      </c>
      <c r="B20" s="4" t="s">
        <v>25</v>
      </c>
      <c r="C20" s="26">
        <v>0</v>
      </c>
      <c r="D20" s="27">
        <v>0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>
      <c r="A22" s="11" t="s">
        <v>28</v>
      </c>
      <c r="B22" s="4" t="s">
        <v>29</v>
      </c>
      <c r="C22" s="26">
        <v>0</v>
      </c>
      <c r="D22" s="27">
        <v>0</v>
      </c>
      <c r="E22" s="17"/>
      <c r="F22" s="11" t="s">
        <v>221</v>
      </c>
      <c r="G22" s="4" t="s">
        <v>222</v>
      </c>
      <c r="H22" s="26">
        <v>10000</v>
      </c>
      <c r="I22" s="27">
        <v>0</v>
      </c>
    </row>
    <row r="23" spans="1:9">
      <c r="A23" s="11" t="s">
        <v>30</v>
      </c>
      <c r="B23" s="4" t="s">
        <v>31</v>
      </c>
      <c r="C23" s="26">
        <v>15000</v>
      </c>
      <c r="D23" s="27">
        <v>10000</v>
      </c>
      <c r="E23" s="17"/>
      <c r="F23" s="11"/>
      <c r="G23" s="4"/>
      <c r="H23" s="26"/>
      <c r="I23" s="27"/>
    </row>
    <row r="24" spans="1:9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0</v>
      </c>
      <c r="I24" s="41">
        <f>SUM(I25:I27)</f>
        <v>0</v>
      </c>
    </row>
    <row r="25" spans="1:9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0</v>
      </c>
      <c r="I25" s="27">
        <v>0</v>
      </c>
    </row>
    <row r="26" spans="1:9">
      <c r="A26" s="9" t="s">
        <v>34</v>
      </c>
      <c r="B26" s="3" t="s">
        <v>35</v>
      </c>
      <c r="C26" s="40">
        <f>SUM(C27:C31)</f>
        <v>0</v>
      </c>
      <c r="D26" s="41">
        <f>SUM(D27:D31)</f>
        <v>0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>
      <c r="A27" s="11" t="s">
        <v>36</v>
      </c>
      <c r="B27" s="4" t="s">
        <v>37</v>
      </c>
      <c r="C27" s="26">
        <v>0</v>
      </c>
      <c r="D27" s="27">
        <v>0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>
      <c r="A28" s="11" t="s">
        <v>38</v>
      </c>
      <c r="B28" s="4" t="s">
        <v>39</v>
      </c>
      <c r="C28" s="26">
        <v>0</v>
      </c>
      <c r="D28" s="27">
        <v>0</v>
      </c>
      <c r="E28" s="17"/>
      <c r="F28" s="11"/>
      <c r="G28" s="4"/>
      <c r="H28" s="26"/>
      <c r="I28" s="27"/>
    </row>
    <row r="29" spans="1:9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>
      <c r="A31" s="11" t="s">
        <v>44</v>
      </c>
      <c r="B31" s="4" t="s">
        <v>45</v>
      </c>
      <c r="C31" s="26">
        <v>0</v>
      </c>
      <c r="D31" s="27">
        <v>0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>
      <c r="A32" s="11"/>
      <c r="B32" s="4"/>
      <c r="C32" s="26"/>
      <c r="D32" s="27"/>
      <c r="E32" s="17"/>
      <c r="F32" s="11"/>
      <c r="G32" s="4"/>
      <c r="H32" s="26"/>
      <c r="I32" s="27"/>
    </row>
    <row r="33" spans="1:9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0</v>
      </c>
      <c r="I33" s="41">
        <f>SUM(I34:I36)</f>
        <v>0</v>
      </c>
    </row>
    <row r="34" spans="1:9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0</v>
      </c>
      <c r="I34" s="27">
        <v>0</v>
      </c>
    </row>
    <row r="35" spans="1:9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>
      <c r="A51" s="11">
        <v>1194</v>
      </c>
      <c r="B51" s="48" t="s">
        <v>389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>
      <c r="A52" s="11"/>
      <c r="B52" s="5" t="s">
        <v>191</v>
      </c>
      <c r="C52" s="34">
        <f>C8+C17+C26+C33+C40+C43+C47</f>
        <v>1351330.89</v>
      </c>
      <c r="D52" s="35">
        <f>D8+D17+D26+D33+D40+D43+D47</f>
        <v>33541.870000000003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23400.42</v>
      </c>
      <c r="I56" s="35">
        <f>I8+I19+I24+I29+I33+I38+I46+I51</f>
        <v>8236.48</v>
      </c>
    </row>
    <row r="57" spans="1:9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>
      <c r="A67" s="11"/>
      <c r="B67" s="4"/>
      <c r="C67" s="26"/>
      <c r="D67" s="27"/>
      <c r="E67" s="17"/>
      <c r="F67" s="11"/>
      <c r="G67" s="4"/>
      <c r="H67" s="26"/>
      <c r="I67" s="27"/>
    </row>
    <row r="68" spans="1:9">
      <c r="A68" s="9" t="s">
        <v>99</v>
      </c>
      <c r="B68" s="3" t="s">
        <v>100</v>
      </c>
      <c r="C68" s="40">
        <f>SUM(C69:C75)</f>
        <v>0</v>
      </c>
      <c r="D68" s="41">
        <f>SUM(D69:D75)</f>
        <v>0</v>
      </c>
      <c r="E68" s="17"/>
      <c r="F68" s="9" t="s">
        <v>290</v>
      </c>
      <c r="G68" s="3" t="s">
        <v>291</v>
      </c>
      <c r="H68" s="40">
        <f>SUM(H69:H73)</f>
        <v>0</v>
      </c>
      <c r="I68" s="41">
        <f>SUM(I69:I73)</f>
        <v>0</v>
      </c>
    </row>
    <row r="69" spans="1:9">
      <c r="A69" s="11" t="s">
        <v>101</v>
      </c>
      <c r="B69" s="4" t="s">
        <v>102</v>
      </c>
      <c r="C69" s="26">
        <v>0</v>
      </c>
      <c r="D69" s="27">
        <v>0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0</v>
      </c>
      <c r="I71" s="27">
        <v>0</v>
      </c>
    </row>
    <row r="72" spans="1:9">
      <c r="A72" s="11" t="s">
        <v>107</v>
      </c>
      <c r="B72" s="4" t="s">
        <v>108</v>
      </c>
      <c r="C72" s="26">
        <v>0</v>
      </c>
      <c r="D72" s="27">
        <v>0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>
      <c r="A73" s="11" t="s">
        <v>109</v>
      </c>
      <c r="B73" s="4" t="s">
        <v>110</v>
      </c>
      <c r="C73" s="26">
        <v>0</v>
      </c>
      <c r="D73" s="27">
        <v>0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>
      <c r="A74" s="11" t="s">
        <v>111</v>
      </c>
      <c r="B74" s="4" t="s">
        <v>112</v>
      </c>
      <c r="C74" s="26">
        <v>0</v>
      </c>
      <c r="D74" s="27">
        <v>0</v>
      </c>
      <c r="E74" s="17"/>
      <c r="F74" s="11"/>
      <c r="G74" s="4"/>
      <c r="H74" s="26"/>
      <c r="I74" s="27"/>
    </row>
    <row r="75" spans="1:9">
      <c r="A75" s="11" t="s">
        <v>113</v>
      </c>
      <c r="B75" s="4" t="s">
        <v>114</v>
      </c>
      <c r="C75" s="26">
        <v>0</v>
      </c>
      <c r="D75" s="27">
        <v>0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>
      <c r="A77" s="9" t="s">
        <v>115</v>
      </c>
      <c r="B77" s="3" t="s">
        <v>116</v>
      </c>
      <c r="C77" s="40">
        <f>SUM(C78:C85)</f>
        <v>247715.61</v>
      </c>
      <c r="D77" s="41">
        <f>SUM(D78:D85)</f>
        <v>141961.76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>
      <c r="A78" s="11" t="s">
        <v>117</v>
      </c>
      <c r="B78" s="4" t="s">
        <v>118</v>
      </c>
      <c r="C78" s="26">
        <v>216084.49</v>
      </c>
      <c r="D78" s="27">
        <v>114145.21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>
      <c r="A79" s="11" t="s">
        <v>119</v>
      </c>
      <c r="B79" s="4" t="s">
        <v>120</v>
      </c>
      <c r="C79" s="26">
        <v>7000</v>
      </c>
      <c r="D79" s="27">
        <v>7000</v>
      </c>
      <c r="E79" s="17"/>
      <c r="F79" s="11"/>
      <c r="G79" s="4"/>
      <c r="H79" s="26"/>
      <c r="I79" s="27"/>
    </row>
    <row r="80" spans="1:9">
      <c r="A80" s="11" t="s">
        <v>121</v>
      </c>
      <c r="B80" s="4" t="s">
        <v>122</v>
      </c>
      <c r="C80" s="26">
        <v>19596.12</v>
      </c>
      <c r="D80" s="27">
        <v>15781.55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>
      <c r="A81" s="11" t="s">
        <v>123</v>
      </c>
      <c r="B81" s="4" t="s">
        <v>124</v>
      </c>
      <c r="C81" s="26">
        <v>0</v>
      </c>
      <c r="D81" s="27">
        <v>0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>
      <c r="A82" s="11" t="s">
        <v>125</v>
      </c>
      <c r="B82" s="4" t="s">
        <v>126</v>
      </c>
      <c r="C82" s="26">
        <v>0</v>
      </c>
      <c r="D82" s="27">
        <v>0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>
      <c r="A83" s="11" t="s">
        <v>127</v>
      </c>
      <c r="B83" s="4" t="s">
        <v>128</v>
      </c>
      <c r="C83" s="26">
        <v>5035</v>
      </c>
      <c r="D83" s="27">
        <v>5035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>
      <c r="A87" s="9" t="s">
        <v>133</v>
      </c>
      <c r="B87" s="3" t="s">
        <v>134</v>
      </c>
      <c r="C87" s="40">
        <f>SUM(C88:C92)</f>
        <v>8572.4</v>
      </c>
      <c r="D87" s="41">
        <f>SUM(D88:D92)</f>
        <v>4060</v>
      </c>
      <c r="E87" s="17"/>
      <c r="F87" s="11"/>
      <c r="G87" s="4"/>
      <c r="H87" s="26"/>
      <c r="I87" s="27"/>
    </row>
    <row r="88" spans="1:9">
      <c r="A88" s="11" t="s">
        <v>135</v>
      </c>
      <c r="B88" s="4" t="s">
        <v>136</v>
      </c>
      <c r="C88" s="26">
        <v>8572.4</v>
      </c>
      <c r="D88" s="27">
        <v>4060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>
      <c r="A93" s="11"/>
      <c r="B93" s="4"/>
      <c r="C93" s="26"/>
      <c r="D93" s="27"/>
      <c r="E93" s="17"/>
      <c r="F93" s="11"/>
      <c r="G93" s="4"/>
      <c r="H93" s="26"/>
      <c r="I93" s="27"/>
    </row>
    <row r="94" spans="1:9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0</v>
      </c>
      <c r="I94" s="35">
        <f>I59+I63+I68+I75+I80+I88</f>
        <v>0</v>
      </c>
    </row>
    <row r="95" spans="1:9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23400.42</v>
      </c>
      <c r="I96" s="37">
        <f>I56+I94</f>
        <v>8236.48</v>
      </c>
    </row>
    <row r="97" spans="1:9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1584218.48</v>
      </c>
      <c r="I104" s="41">
        <f>I105+I106+I107+I112+I116</f>
        <v>171327.14999999997</v>
      </c>
    </row>
    <row r="105" spans="1:9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1300001.46</v>
      </c>
      <c r="I105" s="27">
        <v>-168235.82</v>
      </c>
    </row>
    <row r="106" spans="1:9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284217.02</v>
      </c>
      <c r="I106" s="27">
        <v>339562.97</v>
      </c>
    </row>
    <row r="107" spans="1:9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>
      <c r="A121" s="12"/>
      <c r="B121" s="5" t="s">
        <v>192</v>
      </c>
      <c r="C121" s="34">
        <f>C55+C61+C68+C77+C87+C94+C101+C109+C116</f>
        <v>256288.00999999998</v>
      </c>
      <c r="D121" s="35">
        <f>D55+D61+D68+D77+D87+D94+D101+D109+D116</f>
        <v>146021.76000000001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387</v>
      </c>
      <c r="C123" s="38">
        <f>C52+C121</f>
        <v>1607618.9</v>
      </c>
      <c r="D123" s="39">
        <f>D52+D121</f>
        <v>179563.63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1584218.48</v>
      </c>
      <c r="I124" s="35">
        <f>I99+I104+I120</f>
        <v>171327.14999999997</v>
      </c>
    </row>
    <row r="125" spans="1:9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1607618.9</v>
      </c>
      <c r="I126" s="39">
        <f>I96+I124</f>
        <v>179563.62999999998</v>
      </c>
    </row>
    <row r="127" spans="1:9" ht="12" thickTop="1"/>
    <row r="130" spans="1:8" ht="15">
      <c r="B130" s="47"/>
      <c r="F130" s="44"/>
      <c r="H130" s="45"/>
    </row>
    <row r="131" spans="1:8" ht="15">
      <c r="B131" s="44"/>
      <c r="F131" s="43"/>
      <c r="G131" s="44"/>
      <c r="H131" s="46"/>
    </row>
    <row r="132" spans="1:8" ht="15">
      <c r="B132" s="44"/>
      <c r="F132" s="43"/>
      <c r="G132" s="44"/>
      <c r="H132" s="46"/>
    </row>
    <row r="133" spans="1:8" ht="15.75">
      <c r="A133" s="56" t="s">
        <v>386</v>
      </c>
      <c r="B133" s="56"/>
      <c r="C133" s="56"/>
      <c r="D133" s="56"/>
    </row>
    <row r="137" spans="1:8" ht="15" customHeight="1">
      <c r="C137" s="55"/>
      <c r="D137" s="55"/>
      <c r="E137" s="55"/>
      <c r="F137" s="55"/>
      <c r="G137" s="55"/>
    </row>
    <row r="138" spans="1:8" ht="15" customHeight="1">
      <c r="C138" s="55"/>
      <c r="D138" s="55"/>
      <c r="E138" s="55"/>
      <c r="F138" s="55"/>
      <c r="G138" s="55"/>
    </row>
    <row r="139" spans="1:8" ht="11.25" customHeight="1">
      <c r="C139" s="55"/>
      <c r="D139" s="55"/>
      <c r="E139" s="55"/>
      <c r="F139" s="55"/>
      <c r="G139" s="55"/>
    </row>
    <row r="140" spans="1:8" ht="11.25" customHeight="1">
      <c r="C140" s="55"/>
      <c r="D140" s="55"/>
      <c r="E140" s="55"/>
      <c r="F140" s="55"/>
      <c r="G140" s="55"/>
    </row>
    <row r="141" spans="1:8" ht="17.25" customHeight="1"/>
  </sheetData>
  <mergeCells count="5">
    <mergeCell ref="A2:I2"/>
    <mergeCell ref="A3:I3"/>
    <mergeCell ref="A4:I4"/>
    <mergeCell ref="C137:G140"/>
    <mergeCell ref="A133:D133"/>
  </mergeCells>
  <printOptions horizontalCentered="1"/>
  <pageMargins left="0.55118110236220474" right="0.39370078740157483" top="0.43307086614173229" bottom="0.47" header="0.31496062992125984" footer="0.31496062992125984"/>
  <pageSetup paperSize="119" scale="6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Usuario</cp:lastModifiedBy>
  <cp:lastPrinted>2011-10-31T19:33:30Z</cp:lastPrinted>
  <dcterms:created xsi:type="dcterms:W3CDTF">2011-02-09T15:30:30Z</dcterms:created>
  <dcterms:modified xsi:type="dcterms:W3CDTF">2021-09-28T16:11:10Z</dcterms:modified>
</cp:coreProperties>
</file>